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<sst xmlns="http://schemas.openxmlformats.org/spreadsheetml/2006/main" count="187" uniqueCount="151">
  <si>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</si>
  <si>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</si>
  <si>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</si>
  <si>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</si>
  <si>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</si>
  <si>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</si>
  <si>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</si>
  <si>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</si>
  <si>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</si>
  <si>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</si>
  <si>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</si>
  <si>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</si>
  <si>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</si>
  <si>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</si>
  <si>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</si>
  <si>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</si>
  <si>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</si>
  <si>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</si>
  <si>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</si>
  <si>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</si>
  <si>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 BERTRAND RUSSELL</t>
  </si>
  <si>
    <t>20162 MILANO (MI) VIA  Francesco  GATTI 16 C.F. 80125870156 C.M. MIIS03900T</t>
  </si>
  <si>
    <t>V6000844 del 16/11/2015</t>
  </si>
  <si>
    <t>30 del 31/12/2015</t>
  </si>
  <si>
    <t>1/TER del 07/01/2016</t>
  </si>
  <si>
    <t>4/TER del 07/01/2016</t>
  </si>
  <si>
    <t>38/09 del 17/12/2015</t>
  </si>
  <si>
    <t>2/125 del 30/12/2015</t>
  </si>
  <si>
    <t>2/113 del 16/12/2015</t>
  </si>
  <si>
    <t>2115031368 del 09/12/2015</t>
  </si>
  <si>
    <t>2115031369 del 09/12/2015</t>
  </si>
  <si>
    <t>6295 del 10/12/2015</t>
  </si>
  <si>
    <t>383E del 21/01/2016</t>
  </si>
  <si>
    <t>000054 del 31/12/2015</t>
  </si>
  <si>
    <t>681/PA del 31/12/2015</t>
  </si>
  <si>
    <t>213/E del 04/12/2015</t>
  </si>
  <si>
    <t>214/E del 04/12/2015</t>
  </si>
  <si>
    <t>16E0000000070 del 12/01/2016</t>
  </si>
  <si>
    <t>8Z00046631 del 12/01/2016</t>
  </si>
  <si>
    <t>8Z00050257 del 12/01/2016</t>
  </si>
  <si>
    <t>4220316800004837 del 12/01/2016</t>
  </si>
  <si>
    <t>19/PA 2016 del 31/01/2016</t>
  </si>
  <si>
    <t>20164E00309 del 07/01/2016</t>
  </si>
  <si>
    <t>003/PA del 20/01/2016</t>
  </si>
  <si>
    <t>1-090-900001 del 30/01/2016</t>
  </si>
  <si>
    <t>14/7P del 08/02/2016</t>
  </si>
  <si>
    <t>000003 del 26/01/2016</t>
  </si>
  <si>
    <t>000000000345 del 10/02/2016</t>
  </si>
  <si>
    <t>1EL del 31/01/2016</t>
  </si>
  <si>
    <t>2EL del 31/01/2016</t>
  </si>
  <si>
    <t>000015 del 17/02/2016</t>
  </si>
  <si>
    <t>160173/E del 18/02/2016</t>
  </si>
  <si>
    <t>700E del 02/02/2016</t>
  </si>
  <si>
    <t>05 del 22/02/2016</t>
  </si>
  <si>
    <t>2 del 24/02/2016</t>
  </si>
  <si>
    <t>17 del 29/02/2016</t>
  </si>
  <si>
    <t>36/7P del 07/03/2016</t>
  </si>
  <si>
    <t>014/08/2016 del 07/03/2016</t>
  </si>
  <si>
    <t>018/PA del 07/03/2016</t>
  </si>
  <si>
    <t>23/TER del 07/03/2016</t>
  </si>
  <si>
    <t>25/TER del 08/03/2016</t>
  </si>
  <si>
    <t>16-0208 del 21/03/2016</t>
  </si>
  <si>
    <t>16E0000000887 del 12/03/2016</t>
  </si>
  <si>
    <t>4220316800019985 del 08/03/2016</t>
  </si>
  <si>
    <t>8Z00234383 del 08/03/2016</t>
  </si>
  <si>
    <t>8Z00232020 del 08/03/2016</t>
  </si>
  <si>
    <t>71/PA del 11/03/2016</t>
  </si>
  <si>
    <t>98/PA del 07/04/2016</t>
  </si>
  <si>
    <t>1552/2016 del 29/03/2016</t>
  </si>
  <si>
    <t>39/2016 del 29/03/2016</t>
  </si>
  <si>
    <t>5 del 06/04/2016</t>
  </si>
  <si>
    <t>2/57 del 12/04/2016</t>
  </si>
  <si>
    <t>00G/000006 del 06/04/2016</t>
  </si>
  <si>
    <t>00H/000004 del 06/04/2016</t>
  </si>
  <si>
    <t>022/PA del 31/03/2016</t>
  </si>
  <si>
    <t>V010000003 del 21/04/2016</t>
  </si>
  <si>
    <t>161/PA del 30/04/2016</t>
  </si>
  <si>
    <t>000019 del 27/04/2016</t>
  </si>
  <si>
    <t>161039392 del 02/05/2016</t>
  </si>
  <si>
    <t>53 del 30/04/2016</t>
  </si>
  <si>
    <t>20164E15388 del 29/04/2016</t>
  </si>
  <si>
    <t>029/PA del 29/04/2016</t>
  </si>
  <si>
    <t>3 del 13/05/2016</t>
  </si>
  <si>
    <t>16E0000001633 del 07/05/2016</t>
  </si>
  <si>
    <t>223/PA del 13/05/2016</t>
  </si>
  <si>
    <t>4220316800034742 del 09/05/2016</t>
  </si>
  <si>
    <t>8Z00411557 del 09/05/2016</t>
  </si>
  <si>
    <t>8Z00414431 del 09/05/2016</t>
  </si>
  <si>
    <t>75/E del 05/05/2016</t>
  </si>
  <si>
    <t>74/E del 05/05/2016</t>
  </si>
  <si>
    <t>68/E del 29/04/2016</t>
  </si>
  <si>
    <t>19 del 24/05/2016</t>
  </si>
  <si>
    <t>09/P del 30/05/2016</t>
  </si>
  <si>
    <t>160497/E del 13/05/2016</t>
  </si>
  <si>
    <t>20164E16358 del 05/05/2016</t>
  </si>
  <si>
    <t>20164E18612 del 20/05/2016</t>
  </si>
  <si>
    <t>177/E del 30/05/2016</t>
  </si>
  <si>
    <t>4/EL del 31/05/2016</t>
  </si>
  <si>
    <t>86/E del 20/05/2016</t>
  </si>
  <si>
    <t>8 del 31/05/2016</t>
  </si>
  <si>
    <t>757 del 22/06/2016</t>
  </si>
  <si>
    <t>20164E22269 del 14/06/2016</t>
  </si>
  <si>
    <t>FATTPA 3_16 del 16/06/2016</t>
  </si>
  <si>
    <t>2/81 del 24/06/2016</t>
  </si>
  <si>
    <t>327/PA del 24/06/2016</t>
  </si>
  <si>
    <t>16EL del 13/06/2016</t>
  </si>
  <si>
    <t>15EL del 13/06/2016</t>
  </si>
  <si>
    <t>183/E del 30/06/2016</t>
  </si>
  <si>
    <t>20164E15908 del 02/05/2016</t>
  </si>
  <si>
    <t>342/PA del 28/06/2016</t>
  </si>
  <si>
    <t>12/P del 06/07/2016</t>
  </si>
  <si>
    <t>258 del 27/06/2016</t>
  </si>
  <si>
    <t>259 del 27/06/2016</t>
  </si>
  <si>
    <t>051/PA del 30/06/2016</t>
  </si>
  <si>
    <t>851 del 14/07/2016</t>
  </si>
  <si>
    <t>16E0000002369 del 10/07/2016</t>
  </si>
  <si>
    <t>8Z00589088 del 08/07/2016</t>
  </si>
  <si>
    <t>8Z00587252 del 08/07/2016</t>
  </si>
  <si>
    <t>4220316800049651 del 08/07/2016</t>
  </si>
  <si>
    <t>053/PA del 21/07/2016</t>
  </si>
  <si>
    <t>000031 del 26/07/2016</t>
  </si>
  <si>
    <t>00182 del 24/05/2016</t>
  </si>
  <si>
    <t>140/E del 31/08/2016</t>
  </si>
  <si>
    <t>141/E del 31/08/2016</t>
  </si>
  <si>
    <t>76/2016 del 31/08/2016</t>
  </si>
  <si>
    <t>16E0000003091 del 10/09/2016</t>
  </si>
  <si>
    <t>16FVIT013625 del 29/08/2016</t>
  </si>
  <si>
    <t>4220316800064421 del 08/09/2016</t>
  </si>
  <si>
    <t>8Z00762012 del 08/09/2016</t>
  </si>
  <si>
    <t>8Z00762131 del 08/09/2016</t>
  </si>
  <si>
    <t>83/2016 del 30/09/2016</t>
  </si>
  <si>
    <t>PA1601248 del 11/10/2016</t>
  </si>
  <si>
    <t>071/PA del 30/09/2016</t>
  </si>
  <si>
    <t>14/PA del 19/10/2016</t>
  </si>
  <si>
    <t>942 del 10/10/2016</t>
  </si>
  <si>
    <t>FATTPA 2_16 del 19/10/2016</t>
  </si>
  <si>
    <t>FATTPA 4_16 del 26/10/2016</t>
  </si>
  <si>
    <t>FATTPA 5_16 del 02/11/2016</t>
  </si>
  <si>
    <t>16E0000003787 del 01/11/2016</t>
  </si>
  <si>
    <t>0010005217 del 31/10/2016</t>
  </si>
  <si>
    <t>000042 del 19/10/2016</t>
  </si>
  <si>
    <t>PA1601410 del 09/11/2016</t>
  </si>
  <si>
    <t>60089 del 09/11/2016</t>
  </si>
  <si>
    <t>077/PA del 31/10/2016</t>
  </si>
  <si>
    <t>8Z00939829 del 09/11/2016</t>
  </si>
  <si>
    <t>4220316800079024 del 09/11/2016</t>
  </si>
  <si>
    <t>8Z00933686 del 09/11/2016</t>
  </si>
  <si>
    <t>20164E38882 del 15/11/2016</t>
  </si>
  <si>
    <t>1995 del 11/11/2016</t>
  </si>
  <si>
    <t>161022/E del 23/11/2016</t>
  </si>
  <si>
    <t>02597/16 del 29/11/2016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</si>
</sst>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141</v>
      </c>
      <c r="B10" s="38"/>
      <c r="C10" s="37">
        <f>SUM(C16:D19)</f>
        <v>132359.39</v>
      </c>
      <c r="D10" s="38"/>
      <c r="E10" s="48">
        <f>('Trimestre 1'!H1+'Trimestre 2'!H1+'Trimestre 3'!H1+'Trimestre 4'!H1)/C10</f>
        <v>-19.92028385745809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39</v>
      </c>
      <c r="C16" s="29">
        <f>'Trimestre 1'!B1</f>
        <v>83811.88</v>
      </c>
      <c r="D16" s="39"/>
      <c r="E16" s="29">
        <f>'Trimestre 1'!G1</f>
        <v>-20.644149970147428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46</v>
      </c>
      <c r="C17" s="29">
        <f>'Trimestre 2'!B1</f>
        <v>29161.719999999998</v>
      </c>
      <c r="D17" s="39"/>
      <c r="E17" s="29">
        <f>'Trimestre 2'!G1</f>
        <v>-15.911661246318806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23</v>
      </c>
      <c r="C18" s="29">
        <f>'Trimestre 3'!B1</f>
        <v>5742.139999999999</v>
      </c>
      <c r="D18" s="39"/>
      <c r="E18" s="29">
        <f>'Trimestre 3'!G1</f>
        <v>-14.473589985615119</v>
      </c>
      <c r="F18" s="30"/>
    </row>
    <row r="19" spans="1:6" ht="21.75" customHeight="1" thickBot="1">
      <c r="A19" s="24" t="s">
        <v>18</v>
      </c>
      <c r="B19" s="25">
        <f>'Trimestre 4'!C1</f>
        <v>33</v>
      </c>
      <c r="C19" s="34">
        <f>'Trimestre 4'!B1</f>
        <v>13643.650000000001</v>
      </c>
      <c r="D19" s="36"/>
      <c r="E19" s="34">
        <f>'Trimestre 4'!G1</f>
        <v>-26.333921641203048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83811.88</v>
      </c>
      <c r="C1">
        <f>COUNTA(A4:A203)</f>
        <v>39</v>
      </c>
      <c r="G1" s="20">
        <f>IF(B1&lt;&gt;0,H1/B1,0)</f>
        <v>-20.644149970147428</v>
      </c>
      <c r="H1" s="19">
        <f>SUM(H4:H195)</f>
        <v>-1730225.02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450</v>
      </c>
      <c r="C4" s="17">
        <v>42362</v>
      </c>
      <c r="D4" s="17">
        <v>42390</v>
      </c>
      <c r="E4" s="17"/>
      <c r="F4" s="17"/>
      <c r="G4" s="1">
        <f>D4-C4-(F4-E4)</f>
        <v>28</v>
      </c>
      <c r="H4" s="16">
        <f>B4*G4</f>
        <v>12600</v>
      </c>
    </row>
    <row r="5" spans="1:8" ht="15">
      <c r="A5" s="28" t="s">
        <v>23</v>
      </c>
      <c r="B5" s="16">
        <v>370</v>
      </c>
      <c r="C5" s="17">
        <v>42412</v>
      </c>
      <c r="D5" s="17">
        <v>42390</v>
      </c>
      <c r="E5" s="17"/>
      <c r="F5" s="17"/>
      <c r="G5" s="1">
        <f aca="true" t="shared" si="0" ref="G5:G68">D5-C5-(F5-E5)</f>
        <v>-22</v>
      </c>
      <c r="H5" s="16">
        <f aca="true" t="shared" si="1" ref="H5:H68">B5*G5</f>
        <v>-8140</v>
      </c>
    </row>
    <row r="6" spans="1:8" ht="15">
      <c r="A6" s="28" t="s">
        <v>24</v>
      </c>
      <c r="B6" s="16">
        <v>3596</v>
      </c>
      <c r="C6" s="17">
        <v>42407</v>
      </c>
      <c r="D6" s="17">
        <v>42390</v>
      </c>
      <c r="E6" s="17"/>
      <c r="F6" s="17"/>
      <c r="G6" s="1">
        <f t="shared" si="0"/>
        <v>-17</v>
      </c>
      <c r="H6" s="16">
        <f t="shared" si="1"/>
        <v>-61132</v>
      </c>
    </row>
    <row r="7" spans="1:8" ht="15">
      <c r="A7" s="28" t="s">
        <v>25</v>
      </c>
      <c r="B7" s="16">
        <v>5015</v>
      </c>
      <c r="C7" s="17">
        <v>42420</v>
      </c>
      <c r="D7" s="17">
        <v>42390</v>
      </c>
      <c r="E7" s="17"/>
      <c r="F7" s="17"/>
      <c r="G7" s="1">
        <f t="shared" si="0"/>
        <v>-30</v>
      </c>
      <c r="H7" s="16">
        <f t="shared" si="1"/>
        <v>-150450</v>
      </c>
    </row>
    <row r="8" spans="1:8" ht="15">
      <c r="A8" s="28" t="s">
        <v>26</v>
      </c>
      <c r="B8" s="16">
        <v>200</v>
      </c>
      <c r="C8" s="17">
        <v>42390</v>
      </c>
      <c r="D8" s="17">
        <v>42391</v>
      </c>
      <c r="E8" s="17"/>
      <c r="F8" s="17"/>
      <c r="G8" s="1">
        <f t="shared" si="0"/>
        <v>1</v>
      </c>
      <c r="H8" s="16">
        <f t="shared" si="1"/>
        <v>200</v>
      </c>
    </row>
    <row r="9" spans="1:8" ht="15">
      <c r="A9" s="28" t="s">
        <v>27</v>
      </c>
      <c r="B9" s="16">
        <v>216</v>
      </c>
      <c r="C9" s="17">
        <v>42421</v>
      </c>
      <c r="D9" s="17">
        <v>42391</v>
      </c>
      <c r="E9" s="17"/>
      <c r="F9" s="17"/>
      <c r="G9" s="1">
        <f t="shared" si="0"/>
        <v>-30</v>
      </c>
      <c r="H9" s="16">
        <f t="shared" si="1"/>
        <v>-6480</v>
      </c>
    </row>
    <row r="10" spans="1:8" ht="15">
      <c r="A10" s="28" t="s">
        <v>28</v>
      </c>
      <c r="B10" s="16">
        <v>666</v>
      </c>
      <c r="C10" s="17">
        <v>42390</v>
      </c>
      <c r="D10" s="17">
        <v>42391</v>
      </c>
      <c r="E10" s="17"/>
      <c r="F10" s="17"/>
      <c r="G10" s="1">
        <f t="shared" si="0"/>
        <v>1</v>
      </c>
      <c r="H10" s="16">
        <f t="shared" si="1"/>
        <v>666</v>
      </c>
    </row>
    <row r="11" spans="1:8" ht="15">
      <c r="A11" s="28" t="s">
        <v>29</v>
      </c>
      <c r="B11" s="16">
        <v>2100</v>
      </c>
      <c r="C11" s="17">
        <v>42390</v>
      </c>
      <c r="D11" s="17">
        <v>42396</v>
      </c>
      <c r="E11" s="17"/>
      <c r="F11" s="17"/>
      <c r="G11" s="1">
        <f t="shared" si="0"/>
        <v>6</v>
      </c>
      <c r="H11" s="16">
        <f t="shared" si="1"/>
        <v>12600</v>
      </c>
    </row>
    <row r="12" spans="1:8" ht="15">
      <c r="A12" s="28" t="s">
        <v>30</v>
      </c>
      <c r="B12" s="16">
        <v>150</v>
      </c>
      <c r="C12" s="17">
        <v>42390</v>
      </c>
      <c r="D12" s="17">
        <v>42396</v>
      </c>
      <c r="E12" s="17"/>
      <c r="F12" s="17"/>
      <c r="G12" s="1">
        <f t="shared" si="0"/>
        <v>6</v>
      </c>
      <c r="H12" s="16">
        <f t="shared" si="1"/>
        <v>900</v>
      </c>
    </row>
    <row r="13" spans="1:8" ht="15">
      <c r="A13" s="28" t="s">
        <v>31</v>
      </c>
      <c r="B13" s="16">
        <v>655.1</v>
      </c>
      <c r="C13" s="17">
        <v>42379</v>
      </c>
      <c r="D13" s="17">
        <v>42396</v>
      </c>
      <c r="E13" s="17"/>
      <c r="F13" s="17"/>
      <c r="G13" s="1">
        <f t="shared" si="0"/>
        <v>17</v>
      </c>
      <c r="H13" s="16">
        <f t="shared" si="1"/>
        <v>11136.7</v>
      </c>
    </row>
    <row r="14" spans="1:8" ht="15">
      <c r="A14" s="28" t="s">
        <v>32</v>
      </c>
      <c r="B14" s="16">
        <v>580</v>
      </c>
      <c r="C14" s="17">
        <v>42421</v>
      </c>
      <c r="D14" s="17">
        <v>42396</v>
      </c>
      <c r="E14" s="17"/>
      <c r="F14" s="17"/>
      <c r="G14" s="1">
        <f t="shared" si="0"/>
        <v>-25</v>
      </c>
      <c r="H14" s="16">
        <f t="shared" si="1"/>
        <v>-14500</v>
      </c>
    </row>
    <row r="15" spans="1:8" ht="15">
      <c r="A15" s="28" t="s">
        <v>33</v>
      </c>
      <c r="B15" s="16">
        <v>192.18</v>
      </c>
      <c r="C15" s="17">
        <v>42426</v>
      </c>
      <c r="D15" s="17">
        <v>42396</v>
      </c>
      <c r="E15" s="17"/>
      <c r="F15" s="17"/>
      <c r="G15" s="1">
        <f t="shared" si="0"/>
        <v>-30</v>
      </c>
      <c r="H15" s="16">
        <f t="shared" si="1"/>
        <v>-5765.400000000001</v>
      </c>
    </row>
    <row r="16" spans="1:8" ht="15">
      <c r="A16" s="28" t="s">
        <v>34</v>
      </c>
      <c r="B16" s="16">
        <v>620.94</v>
      </c>
      <c r="C16" s="17">
        <v>42412</v>
      </c>
      <c r="D16" s="17">
        <v>42396</v>
      </c>
      <c r="E16" s="17"/>
      <c r="F16" s="17"/>
      <c r="G16" s="1">
        <f t="shared" si="0"/>
        <v>-16</v>
      </c>
      <c r="H16" s="16">
        <f t="shared" si="1"/>
        <v>-9935.04</v>
      </c>
    </row>
    <row r="17" spans="1:8" ht="15">
      <c r="A17" s="28" t="s">
        <v>35</v>
      </c>
      <c r="B17" s="16">
        <v>7117.5</v>
      </c>
      <c r="C17" s="17">
        <v>42406</v>
      </c>
      <c r="D17" s="17">
        <v>42409</v>
      </c>
      <c r="E17" s="17"/>
      <c r="F17" s="17"/>
      <c r="G17" s="1">
        <f t="shared" si="0"/>
        <v>3</v>
      </c>
      <c r="H17" s="16">
        <f t="shared" si="1"/>
        <v>21352.5</v>
      </c>
    </row>
    <row r="18" spans="1:8" ht="15">
      <c r="A18" s="28" t="s">
        <v>36</v>
      </c>
      <c r="B18" s="16">
        <v>650</v>
      </c>
      <c r="C18" s="17">
        <v>42406</v>
      </c>
      <c r="D18" s="17">
        <v>42409</v>
      </c>
      <c r="E18" s="17"/>
      <c r="F18" s="17"/>
      <c r="G18" s="1">
        <f t="shared" si="0"/>
        <v>3</v>
      </c>
      <c r="H18" s="16">
        <f t="shared" si="1"/>
        <v>1950</v>
      </c>
    </row>
    <row r="19" spans="1:8" ht="15">
      <c r="A19" s="28" t="s">
        <v>37</v>
      </c>
      <c r="B19" s="16">
        <v>212.87</v>
      </c>
      <c r="C19" s="17">
        <v>42421</v>
      </c>
      <c r="D19" s="17">
        <v>42409</v>
      </c>
      <c r="E19" s="17"/>
      <c r="F19" s="17"/>
      <c r="G19" s="1">
        <f t="shared" si="0"/>
        <v>-12</v>
      </c>
      <c r="H19" s="16">
        <f t="shared" si="1"/>
        <v>-2554.44</v>
      </c>
    </row>
    <row r="20" spans="1:8" ht="15">
      <c r="A20" s="28" t="s">
        <v>38</v>
      </c>
      <c r="B20" s="16">
        <v>61.97</v>
      </c>
      <c r="C20" s="17">
        <v>42427</v>
      </c>
      <c r="D20" s="17">
        <v>42409</v>
      </c>
      <c r="E20" s="17"/>
      <c r="F20" s="17"/>
      <c r="G20" s="1">
        <f t="shared" si="0"/>
        <v>-18</v>
      </c>
      <c r="H20" s="16">
        <f t="shared" si="1"/>
        <v>-1115.46</v>
      </c>
    </row>
    <row r="21" spans="1:8" ht="15">
      <c r="A21" s="28" t="s">
        <v>39</v>
      </c>
      <c r="B21" s="16">
        <v>97.93</v>
      </c>
      <c r="C21" s="17">
        <v>42421</v>
      </c>
      <c r="D21" s="17">
        <v>42409</v>
      </c>
      <c r="E21" s="17"/>
      <c r="F21" s="17"/>
      <c r="G21" s="1">
        <f t="shared" si="0"/>
        <v>-12</v>
      </c>
      <c r="H21" s="16">
        <f t="shared" si="1"/>
        <v>-1175.16</v>
      </c>
    </row>
    <row r="22" spans="1:8" ht="15">
      <c r="A22" s="28" t="s">
        <v>40</v>
      </c>
      <c r="B22" s="16">
        <v>59</v>
      </c>
      <c r="C22" s="17">
        <v>42421</v>
      </c>
      <c r="D22" s="17">
        <v>42409</v>
      </c>
      <c r="E22" s="17"/>
      <c r="F22" s="17"/>
      <c r="G22" s="1">
        <f t="shared" si="0"/>
        <v>-12</v>
      </c>
      <c r="H22" s="16">
        <f t="shared" si="1"/>
        <v>-708</v>
      </c>
    </row>
    <row r="23" spans="1:8" ht="15">
      <c r="A23" s="28" t="s">
        <v>41</v>
      </c>
      <c r="B23" s="16">
        <v>1591.2</v>
      </c>
      <c r="C23" s="17">
        <v>42432</v>
      </c>
      <c r="D23" s="17">
        <v>42409</v>
      </c>
      <c r="E23" s="17"/>
      <c r="F23" s="17"/>
      <c r="G23" s="1">
        <f t="shared" si="0"/>
        <v>-23</v>
      </c>
      <c r="H23" s="16">
        <f t="shared" si="1"/>
        <v>-36597.6</v>
      </c>
    </row>
    <row r="24" spans="1:8" ht="15">
      <c r="A24" s="28" t="s">
        <v>42</v>
      </c>
      <c r="B24" s="16">
        <v>90</v>
      </c>
      <c r="C24" s="17">
        <v>42421</v>
      </c>
      <c r="D24" s="17">
        <v>42409</v>
      </c>
      <c r="E24" s="17"/>
      <c r="F24" s="17"/>
      <c r="G24" s="1">
        <f t="shared" si="0"/>
        <v>-12</v>
      </c>
      <c r="H24" s="16">
        <f t="shared" si="1"/>
        <v>-1080</v>
      </c>
    </row>
    <row r="25" spans="1:8" ht="15">
      <c r="A25" s="28" t="s">
        <v>43</v>
      </c>
      <c r="B25" s="16">
        <v>474.34</v>
      </c>
      <c r="C25" s="17">
        <v>42428</v>
      </c>
      <c r="D25" s="17">
        <v>42409</v>
      </c>
      <c r="E25" s="17"/>
      <c r="F25" s="17"/>
      <c r="G25" s="1">
        <f t="shared" si="0"/>
        <v>-19</v>
      </c>
      <c r="H25" s="16">
        <f t="shared" si="1"/>
        <v>-9012.46</v>
      </c>
    </row>
    <row r="26" spans="1:8" ht="15">
      <c r="A26" s="28" t="s">
        <v>44</v>
      </c>
      <c r="B26" s="16">
        <v>544.66</v>
      </c>
      <c r="C26" s="17">
        <v>42438</v>
      </c>
      <c r="D26" s="17">
        <v>42409</v>
      </c>
      <c r="E26" s="17"/>
      <c r="F26" s="17"/>
      <c r="G26" s="1">
        <f t="shared" si="0"/>
        <v>-29</v>
      </c>
      <c r="H26" s="16">
        <f t="shared" si="1"/>
        <v>-15795.14</v>
      </c>
    </row>
    <row r="27" spans="1:8" ht="15">
      <c r="A27" s="28" t="s">
        <v>45</v>
      </c>
      <c r="B27" s="16">
        <v>778</v>
      </c>
      <c r="C27" s="17">
        <v>42438</v>
      </c>
      <c r="D27" s="17">
        <v>42409</v>
      </c>
      <c r="E27" s="17"/>
      <c r="F27" s="17"/>
      <c r="G27" s="1">
        <f t="shared" si="0"/>
        <v>-29</v>
      </c>
      <c r="H27" s="16">
        <f t="shared" si="1"/>
        <v>-22562</v>
      </c>
    </row>
    <row r="28" spans="1:8" ht="15">
      <c r="A28" s="28" t="s">
        <v>46</v>
      </c>
      <c r="B28" s="16">
        <v>232.25</v>
      </c>
      <c r="C28" s="17">
        <v>42446</v>
      </c>
      <c r="D28" s="17">
        <v>42422</v>
      </c>
      <c r="E28" s="17"/>
      <c r="F28" s="17"/>
      <c r="G28" s="1">
        <f t="shared" si="0"/>
        <v>-24</v>
      </c>
      <c r="H28" s="16">
        <f t="shared" si="1"/>
        <v>-5574</v>
      </c>
    </row>
    <row r="29" spans="1:8" ht="15">
      <c r="A29" s="28" t="s">
        <v>47</v>
      </c>
      <c r="B29" s="16">
        <v>4550</v>
      </c>
      <c r="C29" s="17">
        <v>42446</v>
      </c>
      <c r="D29" s="17">
        <v>42422</v>
      </c>
      <c r="E29" s="17"/>
      <c r="F29" s="17"/>
      <c r="G29" s="1">
        <f t="shared" si="0"/>
        <v>-24</v>
      </c>
      <c r="H29" s="16">
        <f t="shared" si="1"/>
        <v>-109200</v>
      </c>
    </row>
    <row r="30" spans="1:8" ht="15">
      <c r="A30" s="28" t="s">
        <v>48</v>
      </c>
      <c r="B30" s="16">
        <v>2070</v>
      </c>
      <c r="C30" s="17">
        <v>42452</v>
      </c>
      <c r="D30" s="17">
        <v>42422</v>
      </c>
      <c r="E30" s="17"/>
      <c r="F30" s="17"/>
      <c r="G30" s="1">
        <f t="shared" si="0"/>
        <v>-30</v>
      </c>
      <c r="H30" s="16">
        <f t="shared" si="1"/>
        <v>-62100</v>
      </c>
    </row>
    <row r="31" spans="1:8" ht="15">
      <c r="A31" s="28" t="s">
        <v>49</v>
      </c>
      <c r="B31" s="16">
        <v>690</v>
      </c>
      <c r="C31" s="17">
        <v>42452</v>
      </c>
      <c r="D31" s="17">
        <v>42422</v>
      </c>
      <c r="E31" s="17"/>
      <c r="F31" s="17"/>
      <c r="G31" s="1">
        <f t="shared" si="0"/>
        <v>-30</v>
      </c>
      <c r="H31" s="16">
        <f t="shared" si="1"/>
        <v>-20700</v>
      </c>
    </row>
    <row r="32" spans="1:8" ht="15">
      <c r="A32" s="28" t="s">
        <v>50</v>
      </c>
      <c r="B32" s="16">
        <v>16379</v>
      </c>
      <c r="C32" s="17">
        <v>42452</v>
      </c>
      <c r="D32" s="17">
        <v>42422</v>
      </c>
      <c r="E32" s="17"/>
      <c r="F32" s="17"/>
      <c r="G32" s="1">
        <f t="shared" si="0"/>
        <v>-30</v>
      </c>
      <c r="H32" s="16">
        <f t="shared" si="1"/>
        <v>-491370</v>
      </c>
    </row>
    <row r="33" spans="1:8" ht="15">
      <c r="A33" s="28" t="s">
        <v>51</v>
      </c>
      <c r="B33" s="16">
        <v>940</v>
      </c>
      <c r="C33" s="17">
        <v>42452</v>
      </c>
      <c r="D33" s="17">
        <v>42422</v>
      </c>
      <c r="E33" s="17"/>
      <c r="F33" s="17"/>
      <c r="G33" s="1">
        <f t="shared" si="0"/>
        <v>-30</v>
      </c>
      <c r="H33" s="16">
        <f t="shared" si="1"/>
        <v>-28200</v>
      </c>
    </row>
    <row r="34" spans="1:8" ht="15">
      <c r="A34" s="28" t="s">
        <v>52</v>
      </c>
      <c r="B34" s="16">
        <v>3600</v>
      </c>
      <c r="C34" s="17">
        <v>42438</v>
      </c>
      <c r="D34" s="17">
        <v>42430</v>
      </c>
      <c r="E34" s="17"/>
      <c r="F34" s="17"/>
      <c r="G34" s="1">
        <f t="shared" si="0"/>
        <v>-8</v>
      </c>
      <c r="H34" s="16">
        <f t="shared" si="1"/>
        <v>-28800</v>
      </c>
    </row>
    <row r="35" spans="1:8" ht="15">
      <c r="A35" s="28" t="s">
        <v>53</v>
      </c>
      <c r="B35" s="16">
        <v>432.82</v>
      </c>
      <c r="C35" s="17">
        <v>42460</v>
      </c>
      <c r="D35" s="17">
        <v>42432</v>
      </c>
      <c r="E35" s="17"/>
      <c r="F35" s="17"/>
      <c r="G35" s="1">
        <f t="shared" si="0"/>
        <v>-28</v>
      </c>
      <c r="H35" s="16">
        <f t="shared" si="1"/>
        <v>-12118.96</v>
      </c>
    </row>
    <row r="36" spans="1:8" ht="15">
      <c r="A36" s="28" t="s">
        <v>54</v>
      </c>
      <c r="B36" s="16">
        <v>338.52</v>
      </c>
      <c r="C36" s="17">
        <v>42460</v>
      </c>
      <c r="D36" s="17">
        <v>42432</v>
      </c>
      <c r="E36" s="17"/>
      <c r="F36" s="17"/>
      <c r="G36" s="1">
        <f t="shared" si="0"/>
        <v>-28</v>
      </c>
      <c r="H36" s="16">
        <f t="shared" si="1"/>
        <v>-9478.56</v>
      </c>
    </row>
    <row r="37" spans="1:8" ht="15">
      <c r="A37" s="28" t="s">
        <v>55</v>
      </c>
      <c r="B37" s="16">
        <v>1410</v>
      </c>
      <c r="C37" s="17">
        <v>42461</v>
      </c>
      <c r="D37" s="17">
        <v>42432</v>
      </c>
      <c r="E37" s="17"/>
      <c r="F37" s="17"/>
      <c r="G37" s="1">
        <f t="shared" si="0"/>
        <v>-29</v>
      </c>
      <c r="H37" s="16">
        <f t="shared" si="1"/>
        <v>-40890</v>
      </c>
    </row>
    <row r="38" spans="1:8" ht="15">
      <c r="A38" s="28" t="s">
        <v>56</v>
      </c>
      <c r="B38" s="16">
        <v>2334</v>
      </c>
      <c r="C38" s="17">
        <v>42466</v>
      </c>
      <c r="D38" s="17">
        <v>42445</v>
      </c>
      <c r="E38" s="17"/>
      <c r="F38" s="17"/>
      <c r="G38" s="1">
        <f t="shared" si="0"/>
        <v>-21</v>
      </c>
      <c r="H38" s="16">
        <f t="shared" si="1"/>
        <v>-49014</v>
      </c>
    </row>
    <row r="39" spans="1:8" ht="15">
      <c r="A39" s="28" t="s">
        <v>57</v>
      </c>
      <c r="B39" s="16">
        <v>14652</v>
      </c>
      <c r="C39" s="17">
        <v>42466</v>
      </c>
      <c r="D39" s="17">
        <v>42445</v>
      </c>
      <c r="E39" s="17"/>
      <c r="F39" s="17"/>
      <c r="G39" s="1">
        <f t="shared" si="0"/>
        <v>-21</v>
      </c>
      <c r="H39" s="16">
        <f t="shared" si="1"/>
        <v>-307692</v>
      </c>
    </row>
    <row r="40" spans="1:8" ht="15">
      <c r="A40" s="28" t="s">
        <v>58</v>
      </c>
      <c r="B40" s="16">
        <v>120</v>
      </c>
      <c r="C40" s="17">
        <v>42470</v>
      </c>
      <c r="D40" s="17">
        <v>42445</v>
      </c>
      <c r="E40" s="17"/>
      <c r="F40" s="17"/>
      <c r="G40" s="1">
        <f t="shared" si="0"/>
        <v>-25</v>
      </c>
      <c r="H40" s="16">
        <f t="shared" si="1"/>
        <v>-3000</v>
      </c>
    </row>
    <row r="41" spans="1:8" ht="15">
      <c r="A41" s="28" t="s">
        <v>59</v>
      </c>
      <c r="B41" s="16">
        <v>5374</v>
      </c>
      <c r="C41" s="17">
        <v>42473</v>
      </c>
      <c r="D41" s="17">
        <v>42445</v>
      </c>
      <c r="E41" s="17"/>
      <c r="F41" s="17"/>
      <c r="G41" s="1">
        <f t="shared" si="0"/>
        <v>-28</v>
      </c>
      <c r="H41" s="16">
        <f t="shared" si="1"/>
        <v>-150472</v>
      </c>
    </row>
    <row r="42" spans="1:8" ht="15">
      <c r="A42" s="28" t="s">
        <v>60</v>
      </c>
      <c r="B42" s="16">
        <v>4200.6</v>
      </c>
      <c r="C42" s="17">
        <v>42475</v>
      </c>
      <c r="D42" s="17">
        <v>42445</v>
      </c>
      <c r="E42" s="17"/>
      <c r="F42" s="17"/>
      <c r="G42" s="1">
        <f t="shared" si="0"/>
        <v>-30</v>
      </c>
      <c r="H42" s="16">
        <f t="shared" si="1"/>
        <v>-126018.00000000001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29161.719999999998</v>
      </c>
      <c r="C1">
        <f>COUNTA(A4:A203)</f>
        <v>46</v>
      </c>
      <c r="G1" s="20">
        <f>IF(B1&lt;&gt;0,H1/B1,0)</f>
        <v>-15.911661246318806</v>
      </c>
      <c r="H1" s="19">
        <f>SUM(H4:H195)</f>
        <v>-464011.41000000003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61</v>
      </c>
      <c r="B4" s="16">
        <v>185</v>
      </c>
      <c r="C4" s="17">
        <v>42481</v>
      </c>
      <c r="D4" s="17">
        <v>42464</v>
      </c>
      <c r="E4" s="17"/>
      <c r="F4" s="17"/>
      <c r="G4" s="1">
        <f>D4-C4-(F4-E4)</f>
        <v>-17</v>
      </c>
      <c r="H4" s="16">
        <f>B4*G4</f>
        <v>-3145</v>
      </c>
    </row>
    <row r="5" spans="1:8" ht="15">
      <c r="A5" s="28" t="s">
        <v>62</v>
      </c>
      <c r="B5" s="16">
        <v>212.42</v>
      </c>
      <c r="C5" s="17">
        <v>42483</v>
      </c>
      <c r="D5" s="17">
        <v>42464</v>
      </c>
      <c r="E5" s="17"/>
      <c r="F5" s="17"/>
      <c r="G5" s="1">
        <f aca="true" t="shared" si="0" ref="G5:G68">D5-C5-(F5-E5)</f>
        <v>-19</v>
      </c>
      <c r="H5" s="16">
        <f aca="true" t="shared" si="1" ref="H5:H68">B5*G5</f>
        <v>-4035.9799999999996</v>
      </c>
    </row>
    <row r="6" spans="1:8" ht="15">
      <c r="A6" s="28" t="s">
        <v>63</v>
      </c>
      <c r="B6" s="16">
        <v>57.66</v>
      </c>
      <c r="C6" s="17">
        <v>42483</v>
      </c>
      <c r="D6" s="17">
        <v>42464</v>
      </c>
      <c r="E6" s="17"/>
      <c r="F6" s="17"/>
      <c r="G6" s="1">
        <f t="shared" si="0"/>
        <v>-19</v>
      </c>
      <c r="H6" s="16">
        <f t="shared" si="1"/>
        <v>-1095.54</v>
      </c>
    </row>
    <row r="7" spans="1:8" ht="15">
      <c r="A7" s="28" t="s">
        <v>64</v>
      </c>
      <c r="B7" s="16">
        <v>60.35</v>
      </c>
      <c r="C7" s="17">
        <v>42483</v>
      </c>
      <c r="D7" s="17">
        <v>42464</v>
      </c>
      <c r="E7" s="17"/>
      <c r="F7" s="17"/>
      <c r="G7" s="1">
        <f t="shared" si="0"/>
        <v>-19</v>
      </c>
      <c r="H7" s="16">
        <f t="shared" si="1"/>
        <v>-1146.65</v>
      </c>
    </row>
    <row r="8" spans="1:8" ht="15">
      <c r="A8" s="28" t="s">
        <v>65</v>
      </c>
      <c r="B8" s="16">
        <v>98.91</v>
      </c>
      <c r="C8" s="17">
        <v>42483</v>
      </c>
      <c r="D8" s="17">
        <v>42464</v>
      </c>
      <c r="E8" s="17"/>
      <c r="F8" s="17"/>
      <c r="G8" s="1">
        <f t="shared" si="0"/>
        <v>-19</v>
      </c>
      <c r="H8" s="16">
        <f t="shared" si="1"/>
        <v>-1879.29</v>
      </c>
    </row>
    <row r="9" spans="1:8" ht="15">
      <c r="A9" s="28" t="s">
        <v>66</v>
      </c>
      <c r="B9" s="16">
        <v>592.64</v>
      </c>
      <c r="C9" s="17">
        <v>42483</v>
      </c>
      <c r="D9" s="17">
        <v>42464</v>
      </c>
      <c r="E9" s="17"/>
      <c r="F9" s="17"/>
      <c r="G9" s="1">
        <f t="shared" si="0"/>
        <v>-19</v>
      </c>
      <c r="H9" s="16">
        <f t="shared" si="1"/>
        <v>-11260.16</v>
      </c>
    </row>
    <row r="10" spans="1:8" ht="15">
      <c r="A10" s="28" t="s">
        <v>67</v>
      </c>
      <c r="B10" s="16">
        <v>207</v>
      </c>
      <c r="C10" s="17">
        <v>42501</v>
      </c>
      <c r="D10" s="17">
        <v>42468</v>
      </c>
      <c r="E10" s="17"/>
      <c r="F10" s="17"/>
      <c r="G10" s="1">
        <f t="shared" si="0"/>
        <v>-33</v>
      </c>
      <c r="H10" s="16">
        <f t="shared" si="1"/>
        <v>-6831</v>
      </c>
    </row>
    <row r="11" spans="1:8" ht="15">
      <c r="A11" s="28" t="s">
        <v>68</v>
      </c>
      <c r="B11" s="16">
        <v>660.6</v>
      </c>
      <c r="C11" s="17">
        <v>42494</v>
      </c>
      <c r="D11" s="17">
        <v>42472</v>
      </c>
      <c r="E11" s="17"/>
      <c r="F11" s="17"/>
      <c r="G11" s="1">
        <f t="shared" si="0"/>
        <v>-22</v>
      </c>
      <c r="H11" s="16">
        <f t="shared" si="1"/>
        <v>-14533.2</v>
      </c>
    </row>
    <row r="12" spans="1:8" ht="15">
      <c r="A12" s="28" t="s">
        <v>69</v>
      </c>
      <c r="B12" s="16">
        <v>270</v>
      </c>
      <c r="C12" s="17">
        <v>42496</v>
      </c>
      <c r="D12" s="17">
        <v>42472</v>
      </c>
      <c r="E12" s="17"/>
      <c r="F12" s="17"/>
      <c r="G12" s="1">
        <f t="shared" si="0"/>
        <v>-24</v>
      </c>
      <c r="H12" s="16">
        <f t="shared" si="1"/>
        <v>-6480</v>
      </c>
    </row>
    <row r="13" spans="1:8" ht="15">
      <c r="A13" s="28" t="s">
        <v>70</v>
      </c>
      <c r="B13" s="16">
        <v>79.5</v>
      </c>
      <c r="C13" s="17">
        <v>42501</v>
      </c>
      <c r="D13" s="17">
        <v>42472</v>
      </c>
      <c r="E13" s="17"/>
      <c r="F13" s="17"/>
      <c r="G13" s="1">
        <f t="shared" si="0"/>
        <v>-29</v>
      </c>
      <c r="H13" s="16">
        <f t="shared" si="1"/>
        <v>-2305.5</v>
      </c>
    </row>
    <row r="14" spans="1:8" ht="15">
      <c r="A14" s="28" t="s">
        <v>71</v>
      </c>
      <c r="B14" s="16">
        <v>846</v>
      </c>
      <c r="C14" s="17">
        <v>42502</v>
      </c>
      <c r="D14" s="17">
        <v>42473</v>
      </c>
      <c r="E14" s="17"/>
      <c r="F14" s="17"/>
      <c r="G14" s="1">
        <f t="shared" si="0"/>
        <v>-29</v>
      </c>
      <c r="H14" s="16">
        <f t="shared" si="1"/>
        <v>-24534</v>
      </c>
    </row>
    <row r="15" spans="1:8" ht="15">
      <c r="A15" s="28" t="s">
        <v>72</v>
      </c>
      <c r="B15" s="16">
        <v>72.5</v>
      </c>
      <c r="C15" s="17">
        <v>42508</v>
      </c>
      <c r="D15" s="17">
        <v>42478</v>
      </c>
      <c r="E15" s="17"/>
      <c r="F15" s="17"/>
      <c r="G15" s="1">
        <f t="shared" si="0"/>
        <v>-30</v>
      </c>
      <c r="H15" s="16">
        <f t="shared" si="1"/>
        <v>-2175</v>
      </c>
    </row>
    <row r="16" spans="1:8" ht="15">
      <c r="A16" s="28" t="s">
        <v>73</v>
      </c>
      <c r="B16" s="16">
        <v>37.6</v>
      </c>
      <c r="C16" s="17">
        <v>42505</v>
      </c>
      <c r="D16" s="17">
        <v>42478</v>
      </c>
      <c r="E16" s="17"/>
      <c r="F16" s="17"/>
      <c r="G16" s="1">
        <f t="shared" si="0"/>
        <v>-27</v>
      </c>
      <c r="H16" s="16">
        <f t="shared" si="1"/>
        <v>-1015.2</v>
      </c>
    </row>
    <row r="17" spans="1:8" ht="15">
      <c r="A17" s="28" t="s">
        <v>74</v>
      </c>
      <c r="B17" s="16">
        <v>432.23</v>
      </c>
      <c r="C17" s="17">
        <v>42508</v>
      </c>
      <c r="D17" s="17">
        <v>42478</v>
      </c>
      <c r="E17" s="17"/>
      <c r="F17" s="17"/>
      <c r="G17" s="1">
        <f t="shared" si="0"/>
        <v>-30</v>
      </c>
      <c r="H17" s="16">
        <f t="shared" si="1"/>
        <v>-12966.900000000001</v>
      </c>
    </row>
    <row r="18" spans="1:8" ht="15">
      <c r="A18" s="28" t="s">
        <v>75</v>
      </c>
      <c r="B18" s="16">
        <v>81.97</v>
      </c>
      <c r="C18" s="17">
        <v>42517</v>
      </c>
      <c r="D18" s="17">
        <v>42499</v>
      </c>
      <c r="E18" s="17"/>
      <c r="F18" s="17"/>
      <c r="G18" s="1">
        <f t="shared" si="0"/>
        <v>-18</v>
      </c>
      <c r="H18" s="16">
        <f t="shared" si="1"/>
        <v>-1475.46</v>
      </c>
    </row>
    <row r="19" spans="1:8" ht="15">
      <c r="A19" s="28" t="s">
        <v>76</v>
      </c>
      <c r="B19" s="16">
        <v>392.59</v>
      </c>
      <c r="C19" s="17">
        <v>42523</v>
      </c>
      <c r="D19" s="17">
        <v>42499</v>
      </c>
      <c r="E19" s="17"/>
      <c r="F19" s="17"/>
      <c r="G19" s="1">
        <f t="shared" si="0"/>
        <v>-24</v>
      </c>
      <c r="H19" s="16">
        <f t="shared" si="1"/>
        <v>-9422.16</v>
      </c>
    </row>
    <row r="20" spans="1:8" ht="15">
      <c r="A20" s="28" t="s">
        <v>77</v>
      </c>
      <c r="B20" s="16">
        <v>89.82</v>
      </c>
      <c r="C20" s="17">
        <v>42524</v>
      </c>
      <c r="D20" s="17">
        <v>42499</v>
      </c>
      <c r="E20" s="17"/>
      <c r="F20" s="17"/>
      <c r="G20" s="1">
        <f t="shared" si="0"/>
        <v>-25</v>
      </c>
      <c r="H20" s="16">
        <f t="shared" si="1"/>
        <v>-2245.5</v>
      </c>
    </row>
    <row r="21" spans="1:8" ht="15">
      <c r="A21" s="28" t="s">
        <v>78</v>
      </c>
      <c r="B21" s="16">
        <v>21.52</v>
      </c>
      <c r="C21" s="17">
        <v>42525</v>
      </c>
      <c r="D21" s="17">
        <v>42499</v>
      </c>
      <c r="E21" s="17"/>
      <c r="F21" s="17"/>
      <c r="G21" s="1">
        <f t="shared" si="0"/>
        <v>-26</v>
      </c>
      <c r="H21" s="16">
        <f t="shared" si="1"/>
        <v>-559.52</v>
      </c>
    </row>
    <row r="22" spans="1:8" ht="15">
      <c r="A22" s="28" t="s">
        <v>79</v>
      </c>
      <c r="B22" s="16">
        <v>1280</v>
      </c>
      <c r="C22" s="17">
        <v>42526</v>
      </c>
      <c r="D22" s="17">
        <v>42499</v>
      </c>
      <c r="E22" s="17"/>
      <c r="F22" s="17"/>
      <c r="G22" s="1">
        <f t="shared" si="0"/>
        <v>-27</v>
      </c>
      <c r="H22" s="16">
        <f t="shared" si="1"/>
        <v>-34560</v>
      </c>
    </row>
    <row r="23" spans="1:8" ht="15">
      <c r="A23" s="28" t="s">
        <v>80</v>
      </c>
      <c r="B23" s="16">
        <v>596.25</v>
      </c>
      <c r="C23" s="17">
        <v>42526</v>
      </c>
      <c r="D23" s="17">
        <v>42499</v>
      </c>
      <c r="E23" s="17"/>
      <c r="F23" s="17"/>
      <c r="G23" s="1">
        <f t="shared" si="0"/>
        <v>-27</v>
      </c>
      <c r="H23" s="16">
        <f t="shared" si="1"/>
        <v>-16098.75</v>
      </c>
    </row>
    <row r="24" spans="1:8" ht="15">
      <c r="A24" s="28" t="s">
        <v>81</v>
      </c>
      <c r="B24" s="16">
        <v>177</v>
      </c>
      <c r="C24" s="17">
        <v>42532</v>
      </c>
      <c r="D24" s="17">
        <v>42510</v>
      </c>
      <c r="E24" s="17"/>
      <c r="F24" s="17"/>
      <c r="G24" s="1">
        <f t="shared" si="0"/>
        <v>-22</v>
      </c>
      <c r="H24" s="16">
        <f t="shared" si="1"/>
        <v>-3894</v>
      </c>
    </row>
    <row r="25" spans="1:8" ht="15">
      <c r="A25" s="28" t="s">
        <v>82</v>
      </c>
      <c r="B25" s="16">
        <v>350</v>
      </c>
      <c r="C25" s="17">
        <v>42536</v>
      </c>
      <c r="D25" s="17">
        <v>42510</v>
      </c>
      <c r="E25" s="17"/>
      <c r="F25" s="17"/>
      <c r="G25" s="1">
        <f t="shared" si="0"/>
        <v>-26</v>
      </c>
      <c r="H25" s="16">
        <f t="shared" si="1"/>
        <v>-9100</v>
      </c>
    </row>
    <row r="26" spans="1:8" ht="15">
      <c r="A26" s="28" t="s">
        <v>83</v>
      </c>
      <c r="B26" s="16">
        <v>210.29</v>
      </c>
      <c r="C26" s="17">
        <v>42536</v>
      </c>
      <c r="D26" s="17">
        <v>42510</v>
      </c>
      <c r="E26" s="17"/>
      <c r="F26" s="17"/>
      <c r="G26" s="1">
        <f t="shared" si="0"/>
        <v>-26</v>
      </c>
      <c r="H26" s="16">
        <f t="shared" si="1"/>
        <v>-5467.54</v>
      </c>
    </row>
    <row r="27" spans="1:8" ht="15">
      <c r="A27" s="28" t="s">
        <v>84</v>
      </c>
      <c r="B27" s="16">
        <v>332.77</v>
      </c>
      <c r="C27" s="17">
        <v>42536</v>
      </c>
      <c r="D27" s="17">
        <v>42510</v>
      </c>
      <c r="E27" s="17"/>
      <c r="F27" s="17"/>
      <c r="G27" s="1">
        <f t="shared" si="0"/>
        <v>-26</v>
      </c>
      <c r="H27" s="16">
        <f t="shared" si="1"/>
        <v>-8652.02</v>
      </c>
    </row>
    <row r="28" spans="1:8" ht="15">
      <c r="A28" s="28" t="s">
        <v>85</v>
      </c>
      <c r="B28" s="16">
        <v>57.66</v>
      </c>
      <c r="C28" s="17">
        <v>42539</v>
      </c>
      <c r="D28" s="17">
        <v>42510</v>
      </c>
      <c r="E28" s="17"/>
      <c r="F28" s="17"/>
      <c r="G28" s="1">
        <f t="shared" si="0"/>
        <v>-29</v>
      </c>
      <c r="H28" s="16">
        <f t="shared" si="1"/>
        <v>-1672.1399999999999</v>
      </c>
    </row>
    <row r="29" spans="1:8" ht="15">
      <c r="A29" s="28" t="s">
        <v>86</v>
      </c>
      <c r="B29" s="16">
        <v>61.47</v>
      </c>
      <c r="C29" s="17">
        <v>42539</v>
      </c>
      <c r="D29" s="17">
        <v>42510</v>
      </c>
      <c r="E29" s="17"/>
      <c r="F29" s="17"/>
      <c r="G29" s="1">
        <f t="shared" si="0"/>
        <v>-29</v>
      </c>
      <c r="H29" s="16">
        <f t="shared" si="1"/>
        <v>-1782.6299999999999</v>
      </c>
    </row>
    <row r="30" spans="1:8" ht="15">
      <c r="A30" s="28" t="s">
        <v>87</v>
      </c>
      <c r="B30" s="16">
        <v>97.95</v>
      </c>
      <c r="C30" s="17">
        <v>42539</v>
      </c>
      <c r="D30" s="17">
        <v>42510</v>
      </c>
      <c r="E30" s="17"/>
      <c r="F30" s="17"/>
      <c r="G30" s="1">
        <f t="shared" si="0"/>
        <v>-29</v>
      </c>
      <c r="H30" s="16">
        <f t="shared" si="1"/>
        <v>-2840.55</v>
      </c>
    </row>
    <row r="31" spans="1:8" ht="15">
      <c r="A31" s="28" t="s">
        <v>88</v>
      </c>
      <c r="B31" s="16">
        <v>574</v>
      </c>
      <c r="C31" s="17">
        <v>42545</v>
      </c>
      <c r="D31" s="17">
        <v>42522</v>
      </c>
      <c r="E31" s="17"/>
      <c r="F31" s="17"/>
      <c r="G31" s="1">
        <f t="shared" si="0"/>
        <v>-23</v>
      </c>
      <c r="H31" s="16">
        <f t="shared" si="1"/>
        <v>-13202</v>
      </c>
    </row>
    <row r="32" spans="1:8" ht="15">
      <c r="A32" s="28" t="s">
        <v>89</v>
      </c>
      <c r="B32" s="16">
        <v>1425</v>
      </c>
      <c r="C32" s="17">
        <v>42545</v>
      </c>
      <c r="D32" s="17">
        <v>42522</v>
      </c>
      <c r="E32" s="17"/>
      <c r="F32" s="17"/>
      <c r="G32" s="1">
        <f t="shared" si="0"/>
        <v>-23</v>
      </c>
      <c r="H32" s="16">
        <f t="shared" si="1"/>
        <v>-32775</v>
      </c>
    </row>
    <row r="33" spans="1:8" ht="15">
      <c r="A33" s="28" t="s">
        <v>90</v>
      </c>
      <c r="B33" s="16">
        <v>45</v>
      </c>
      <c r="C33" s="17">
        <v>42545</v>
      </c>
      <c r="D33" s="17">
        <v>42522</v>
      </c>
      <c r="E33" s="17"/>
      <c r="F33" s="17"/>
      <c r="G33" s="1">
        <f t="shared" si="0"/>
        <v>-23</v>
      </c>
      <c r="H33" s="16">
        <f t="shared" si="1"/>
        <v>-1035</v>
      </c>
    </row>
    <row r="34" spans="1:8" ht="15">
      <c r="A34" s="28" t="s">
        <v>91</v>
      </c>
      <c r="B34" s="16">
        <v>420</v>
      </c>
      <c r="C34" s="17">
        <v>42545</v>
      </c>
      <c r="D34" s="17">
        <v>42522</v>
      </c>
      <c r="E34" s="17"/>
      <c r="F34" s="17"/>
      <c r="G34" s="1">
        <f t="shared" si="0"/>
        <v>-23</v>
      </c>
      <c r="H34" s="16">
        <f t="shared" si="1"/>
        <v>-9660</v>
      </c>
    </row>
    <row r="35" spans="1:8" ht="15">
      <c r="A35" s="28" t="s">
        <v>92</v>
      </c>
      <c r="B35" s="16">
        <v>300</v>
      </c>
      <c r="C35" s="17">
        <v>42551</v>
      </c>
      <c r="D35" s="17">
        <v>42522</v>
      </c>
      <c r="E35" s="17"/>
      <c r="F35" s="17"/>
      <c r="G35" s="1">
        <f t="shared" si="0"/>
        <v>-29</v>
      </c>
      <c r="H35" s="16">
        <f t="shared" si="1"/>
        <v>-8700</v>
      </c>
    </row>
    <row r="36" spans="1:8" ht="15">
      <c r="A36" s="28" t="s">
        <v>93</v>
      </c>
      <c r="B36" s="16">
        <v>11357</v>
      </c>
      <c r="C36" s="17">
        <v>42536</v>
      </c>
      <c r="D36" s="17">
        <v>42534</v>
      </c>
      <c r="E36" s="17"/>
      <c r="F36" s="17"/>
      <c r="G36" s="1">
        <f t="shared" si="0"/>
        <v>-2</v>
      </c>
      <c r="H36" s="16">
        <f t="shared" si="1"/>
        <v>-22714</v>
      </c>
    </row>
    <row r="37" spans="1:8" ht="15">
      <c r="A37" s="28" t="s">
        <v>94</v>
      </c>
      <c r="B37" s="16">
        <v>390</v>
      </c>
      <c r="C37" s="17">
        <v>42536</v>
      </c>
      <c r="D37" s="17">
        <v>42536</v>
      </c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 t="s">
        <v>95</v>
      </c>
      <c r="B38" s="16">
        <v>240</v>
      </c>
      <c r="C38" s="17">
        <v>42551</v>
      </c>
      <c r="D38" s="17">
        <v>42536</v>
      </c>
      <c r="E38" s="17"/>
      <c r="F38" s="17"/>
      <c r="G38" s="1">
        <f t="shared" si="0"/>
        <v>-15</v>
      </c>
      <c r="H38" s="16">
        <f t="shared" si="1"/>
        <v>-3600</v>
      </c>
    </row>
    <row r="39" spans="1:8" ht="15">
      <c r="A39" s="28" t="s">
        <v>96</v>
      </c>
      <c r="B39" s="16">
        <v>850</v>
      </c>
      <c r="C39" s="17">
        <v>42551</v>
      </c>
      <c r="D39" s="17">
        <v>42536</v>
      </c>
      <c r="E39" s="17"/>
      <c r="F39" s="17"/>
      <c r="G39" s="1">
        <f t="shared" si="0"/>
        <v>-15</v>
      </c>
      <c r="H39" s="16">
        <f t="shared" si="1"/>
        <v>-12750</v>
      </c>
    </row>
    <row r="40" spans="1:8" ht="15">
      <c r="A40" s="28" t="s">
        <v>97</v>
      </c>
      <c r="B40" s="16">
        <v>765</v>
      </c>
      <c r="C40" s="17">
        <v>42560</v>
      </c>
      <c r="D40" s="17">
        <v>42536</v>
      </c>
      <c r="E40" s="17"/>
      <c r="F40" s="17"/>
      <c r="G40" s="1">
        <f t="shared" si="0"/>
        <v>-24</v>
      </c>
      <c r="H40" s="16">
        <f t="shared" si="1"/>
        <v>-18360</v>
      </c>
    </row>
    <row r="41" spans="1:8" ht="15">
      <c r="A41" s="28" t="s">
        <v>98</v>
      </c>
      <c r="B41" s="16">
        <v>190</v>
      </c>
      <c r="C41" s="17">
        <v>42566</v>
      </c>
      <c r="D41" s="17">
        <v>42536</v>
      </c>
      <c r="E41" s="17"/>
      <c r="F41" s="17"/>
      <c r="G41" s="1">
        <f t="shared" si="0"/>
        <v>-30</v>
      </c>
      <c r="H41" s="16">
        <f t="shared" si="1"/>
        <v>-5700</v>
      </c>
    </row>
    <row r="42" spans="1:8" ht="15">
      <c r="A42" s="28" t="s">
        <v>99</v>
      </c>
      <c r="B42" s="16">
        <v>221.8</v>
      </c>
      <c r="C42" s="17">
        <v>42566</v>
      </c>
      <c r="D42" s="17">
        <v>42536</v>
      </c>
      <c r="E42" s="17"/>
      <c r="F42" s="17"/>
      <c r="G42" s="1">
        <f t="shared" si="0"/>
        <v>-30</v>
      </c>
      <c r="H42" s="16">
        <f t="shared" si="1"/>
        <v>-6654</v>
      </c>
    </row>
    <row r="43" spans="1:8" ht="15">
      <c r="A43" s="28" t="s">
        <v>100</v>
      </c>
      <c r="B43" s="16">
        <v>60</v>
      </c>
      <c r="C43" s="17">
        <v>42579</v>
      </c>
      <c r="D43" s="17">
        <v>42550</v>
      </c>
      <c r="E43" s="17"/>
      <c r="F43" s="17"/>
      <c r="G43" s="1">
        <f t="shared" si="0"/>
        <v>-29</v>
      </c>
      <c r="H43" s="16">
        <f t="shared" si="1"/>
        <v>-1740</v>
      </c>
    </row>
    <row r="44" spans="1:8" ht="15">
      <c r="A44" s="28" t="s">
        <v>101</v>
      </c>
      <c r="B44" s="16">
        <v>372.38</v>
      </c>
      <c r="C44" s="17">
        <v>42572</v>
      </c>
      <c r="D44" s="17">
        <v>42550</v>
      </c>
      <c r="E44" s="17"/>
      <c r="F44" s="17"/>
      <c r="G44" s="1">
        <f t="shared" si="0"/>
        <v>-22</v>
      </c>
      <c r="H44" s="16">
        <f t="shared" si="1"/>
        <v>-8192.36</v>
      </c>
    </row>
    <row r="45" spans="1:8" ht="15">
      <c r="A45" s="28" t="s">
        <v>102</v>
      </c>
      <c r="B45" s="16">
        <v>330</v>
      </c>
      <c r="C45" s="17">
        <v>42572</v>
      </c>
      <c r="D45" s="17">
        <v>42550</v>
      </c>
      <c r="E45" s="17"/>
      <c r="F45" s="17"/>
      <c r="G45" s="1">
        <f t="shared" si="0"/>
        <v>-22</v>
      </c>
      <c r="H45" s="16">
        <f t="shared" si="1"/>
        <v>-7260</v>
      </c>
    </row>
    <row r="46" spans="1:8" ht="15">
      <c r="A46" s="28" t="s">
        <v>103</v>
      </c>
      <c r="B46" s="16">
        <v>846</v>
      </c>
      <c r="C46" s="17">
        <v>42579</v>
      </c>
      <c r="D46" s="17">
        <v>42550</v>
      </c>
      <c r="E46" s="17"/>
      <c r="F46" s="17"/>
      <c r="G46" s="1">
        <f t="shared" si="0"/>
        <v>-29</v>
      </c>
      <c r="H46" s="16">
        <f t="shared" si="1"/>
        <v>-24534</v>
      </c>
    </row>
    <row r="47" spans="1:8" ht="15">
      <c r="A47" s="28" t="s">
        <v>104</v>
      </c>
      <c r="B47" s="16">
        <v>453.84</v>
      </c>
      <c r="C47" s="17">
        <v>42579</v>
      </c>
      <c r="D47" s="17">
        <v>42550</v>
      </c>
      <c r="E47" s="17"/>
      <c r="F47" s="17"/>
      <c r="G47" s="1">
        <f t="shared" si="0"/>
        <v>-29</v>
      </c>
      <c r="H47" s="16">
        <f t="shared" si="1"/>
        <v>-13161.359999999999</v>
      </c>
    </row>
    <row r="48" spans="1:8" ht="15">
      <c r="A48" s="28" t="s">
        <v>105</v>
      </c>
      <c r="B48" s="16">
        <v>690</v>
      </c>
      <c r="C48" s="17">
        <v>42580</v>
      </c>
      <c r="D48" s="17">
        <v>42550</v>
      </c>
      <c r="E48" s="17"/>
      <c r="F48" s="17"/>
      <c r="G48" s="1">
        <f t="shared" si="0"/>
        <v>-30</v>
      </c>
      <c r="H48" s="16">
        <f t="shared" si="1"/>
        <v>-20700</v>
      </c>
    </row>
    <row r="49" spans="1:8" ht="15">
      <c r="A49" s="28" t="s">
        <v>106</v>
      </c>
      <c r="B49" s="16">
        <v>2070</v>
      </c>
      <c r="C49" s="17">
        <v>42580</v>
      </c>
      <c r="D49" s="17">
        <v>42550</v>
      </c>
      <c r="E49" s="17"/>
      <c r="F49" s="17"/>
      <c r="G49" s="1">
        <f t="shared" si="0"/>
        <v>-30</v>
      </c>
      <c r="H49" s="16">
        <f t="shared" si="1"/>
        <v>-62100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5742.139999999999</v>
      </c>
      <c r="C1">
        <f>COUNTA(A4:A203)</f>
        <v>23</v>
      </c>
      <c r="G1" s="20">
        <f>IF(B1&lt;&gt;0,H1/B1,0)</f>
        <v>-14.473589985615119</v>
      </c>
      <c r="H1" s="19">
        <f>SUM(H4:H195)</f>
        <v>-83109.37999999999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107</v>
      </c>
      <c r="B4" s="16">
        <v>526.92</v>
      </c>
      <c r="C4" s="17">
        <v>42581</v>
      </c>
      <c r="D4" s="17">
        <v>42556</v>
      </c>
      <c r="E4" s="17"/>
      <c r="F4" s="17"/>
      <c r="G4" s="1">
        <f>D4-C4-(F4-E4)</f>
        <v>-25</v>
      </c>
      <c r="H4" s="16">
        <f>B4*G4</f>
        <v>-13172.999999999998</v>
      </c>
    </row>
    <row r="5" spans="1:8" ht="15">
      <c r="A5" s="28" t="s">
        <v>108</v>
      </c>
      <c r="B5" s="16">
        <v>623.43</v>
      </c>
      <c r="C5" s="17">
        <v>42545</v>
      </c>
      <c r="D5" s="17">
        <v>42572</v>
      </c>
      <c r="E5" s="17"/>
      <c r="F5" s="17"/>
      <c r="G5" s="1">
        <f aca="true" t="shared" si="0" ref="G5:G68">D5-C5-(F5-E5)</f>
        <v>27</v>
      </c>
      <c r="H5" s="16">
        <f aca="true" t="shared" si="1" ref="H5:H68">B5*G5</f>
        <v>16832.609999999997</v>
      </c>
    </row>
    <row r="6" spans="1:8" ht="15">
      <c r="A6" s="28" t="s">
        <v>109</v>
      </c>
      <c r="B6" s="16">
        <v>12.02</v>
      </c>
      <c r="C6" s="17">
        <v>42586</v>
      </c>
      <c r="D6" s="17">
        <v>42572</v>
      </c>
      <c r="E6" s="17"/>
      <c r="F6" s="17"/>
      <c r="G6" s="1">
        <f t="shared" si="0"/>
        <v>-14</v>
      </c>
      <c r="H6" s="16">
        <f t="shared" si="1"/>
        <v>-168.28</v>
      </c>
    </row>
    <row r="7" spans="1:8" ht="15">
      <c r="A7" s="28" t="s">
        <v>110</v>
      </c>
      <c r="B7" s="16">
        <v>185</v>
      </c>
      <c r="C7" s="17">
        <v>42588</v>
      </c>
      <c r="D7" s="17">
        <v>42572</v>
      </c>
      <c r="E7" s="17"/>
      <c r="F7" s="17"/>
      <c r="G7" s="1">
        <f t="shared" si="0"/>
        <v>-16</v>
      </c>
      <c r="H7" s="16">
        <f t="shared" si="1"/>
        <v>-2960</v>
      </c>
    </row>
    <row r="8" spans="1:8" ht="15">
      <c r="A8" s="28" t="s">
        <v>111</v>
      </c>
      <c r="B8" s="16">
        <v>234</v>
      </c>
      <c r="C8" s="17">
        <v>42593</v>
      </c>
      <c r="D8" s="17">
        <v>42572</v>
      </c>
      <c r="E8" s="17"/>
      <c r="F8" s="17"/>
      <c r="G8" s="1">
        <f t="shared" si="0"/>
        <v>-21</v>
      </c>
      <c r="H8" s="16">
        <f t="shared" si="1"/>
        <v>-4914</v>
      </c>
    </row>
    <row r="9" spans="1:8" ht="15">
      <c r="A9" s="28" t="s">
        <v>112</v>
      </c>
      <c r="B9" s="16">
        <v>110</v>
      </c>
      <c r="C9" s="17">
        <v>42593</v>
      </c>
      <c r="D9" s="17">
        <v>42572</v>
      </c>
      <c r="E9" s="17"/>
      <c r="F9" s="17"/>
      <c r="G9" s="1">
        <f t="shared" si="0"/>
        <v>-21</v>
      </c>
      <c r="H9" s="16">
        <f t="shared" si="1"/>
        <v>-2310</v>
      </c>
    </row>
    <row r="10" spans="1:8" ht="15">
      <c r="A10" s="28" t="s">
        <v>113</v>
      </c>
      <c r="B10" s="16">
        <v>697.34</v>
      </c>
      <c r="C10" s="17">
        <v>42595</v>
      </c>
      <c r="D10" s="17">
        <v>42572</v>
      </c>
      <c r="E10" s="17"/>
      <c r="F10" s="17"/>
      <c r="G10" s="1">
        <f t="shared" si="0"/>
        <v>-23</v>
      </c>
      <c r="H10" s="16">
        <f t="shared" si="1"/>
        <v>-16038.820000000002</v>
      </c>
    </row>
    <row r="11" spans="1:8" ht="15">
      <c r="A11" s="28" t="s">
        <v>114</v>
      </c>
      <c r="B11" s="16">
        <v>60</v>
      </c>
      <c r="C11" s="17">
        <v>42599</v>
      </c>
      <c r="D11" s="17">
        <v>42572</v>
      </c>
      <c r="E11" s="17"/>
      <c r="F11" s="17"/>
      <c r="G11" s="1">
        <f t="shared" si="0"/>
        <v>-27</v>
      </c>
      <c r="H11" s="16">
        <f t="shared" si="1"/>
        <v>-1620</v>
      </c>
    </row>
    <row r="12" spans="1:8" ht="15">
      <c r="A12" s="28" t="s">
        <v>115</v>
      </c>
      <c r="B12" s="16">
        <v>213.92</v>
      </c>
      <c r="C12" s="17">
        <v>42600</v>
      </c>
      <c r="D12" s="17">
        <v>42572</v>
      </c>
      <c r="E12" s="17"/>
      <c r="F12" s="17"/>
      <c r="G12" s="1">
        <f t="shared" si="0"/>
        <v>-28</v>
      </c>
      <c r="H12" s="16">
        <f t="shared" si="1"/>
        <v>-5989.759999999999</v>
      </c>
    </row>
    <row r="13" spans="1:8" ht="15">
      <c r="A13" s="28" t="s">
        <v>116</v>
      </c>
      <c r="B13" s="16">
        <v>67.19</v>
      </c>
      <c r="C13" s="17">
        <v>42600</v>
      </c>
      <c r="D13" s="17">
        <v>42572</v>
      </c>
      <c r="E13" s="17"/>
      <c r="F13" s="17"/>
      <c r="G13" s="1">
        <f t="shared" si="0"/>
        <v>-28</v>
      </c>
      <c r="H13" s="16">
        <f t="shared" si="1"/>
        <v>-1881.32</v>
      </c>
    </row>
    <row r="14" spans="1:8" ht="15">
      <c r="A14" s="28" t="s">
        <v>117</v>
      </c>
      <c r="B14" s="16">
        <v>107.99</v>
      </c>
      <c r="C14" s="17">
        <v>42600</v>
      </c>
      <c r="D14" s="17">
        <v>42572</v>
      </c>
      <c r="E14" s="17"/>
      <c r="F14" s="17"/>
      <c r="G14" s="1">
        <f t="shared" si="0"/>
        <v>-28</v>
      </c>
      <c r="H14" s="16">
        <f t="shared" si="1"/>
        <v>-3023.72</v>
      </c>
    </row>
    <row r="15" spans="1:8" ht="15">
      <c r="A15" s="28" t="s">
        <v>118</v>
      </c>
      <c r="B15" s="16">
        <v>63.67</v>
      </c>
      <c r="C15" s="17">
        <v>42600</v>
      </c>
      <c r="D15" s="17">
        <v>42572</v>
      </c>
      <c r="E15" s="17"/>
      <c r="F15" s="17"/>
      <c r="G15" s="1">
        <f t="shared" si="0"/>
        <v>-28</v>
      </c>
      <c r="H15" s="16">
        <f t="shared" si="1"/>
        <v>-1782.76</v>
      </c>
    </row>
    <row r="16" spans="1:8" ht="15">
      <c r="A16" s="28" t="s">
        <v>119</v>
      </c>
      <c r="B16" s="16">
        <v>177</v>
      </c>
      <c r="C16" s="17">
        <v>42609</v>
      </c>
      <c r="D16" s="17">
        <v>42580</v>
      </c>
      <c r="E16" s="17"/>
      <c r="F16" s="17"/>
      <c r="G16" s="1">
        <f t="shared" si="0"/>
        <v>-29</v>
      </c>
      <c r="H16" s="16">
        <f t="shared" si="1"/>
        <v>-5133</v>
      </c>
    </row>
    <row r="17" spans="1:8" ht="15">
      <c r="A17" s="28" t="s">
        <v>120</v>
      </c>
      <c r="B17" s="16">
        <v>97.52</v>
      </c>
      <c r="C17" s="17">
        <v>42610</v>
      </c>
      <c r="D17" s="17">
        <v>42580</v>
      </c>
      <c r="E17" s="17"/>
      <c r="F17" s="17"/>
      <c r="G17" s="1">
        <f t="shared" si="0"/>
        <v>-30</v>
      </c>
      <c r="H17" s="16">
        <f t="shared" si="1"/>
        <v>-2925.6</v>
      </c>
    </row>
    <row r="18" spans="1:8" ht="15">
      <c r="A18" s="28" t="s">
        <v>121</v>
      </c>
      <c r="B18" s="16">
        <v>146</v>
      </c>
      <c r="C18" s="17">
        <v>42602</v>
      </c>
      <c r="D18" s="17">
        <v>42608</v>
      </c>
      <c r="E18" s="17"/>
      <c r="F18" s="17"/>
      <c r="G18" s="1">
        <f t="shared" si="0"/>
        <v>6</v>
      </c>
      <c r="H18" s="16">
        <f t="shared" si="1"/>
        <v>876</v>
      </c>
    </row>
    <row r="19" spans="1:8" ht="15">
      <c r="A19" s="28" t="s">
        <v>122</v>
      </c>
      <c r="B19" s="16">
        <v>12.5</v>
      </c>
      <c r="C19" s="17">
        <v>42651</v>
      </c>
      <c r="D19" s="17">
        <v>42640</v>
      </c>
      <c r="E19" s="17"/>
      <c r="F19" s="17"/>
      <c r="G19" s="1">
        <f t="shared" si="0"/>
        <v>-11</v>
      </c>
      <c r="H19" s="16">
        <f t="shared" si="1"/>
        <v>-137.5</v>
      </c>
    </row>
    <row r="20" spans="1:8" ht="15">
      <c r="A20" s="28" t="s">
        <v>123</v>
      </c>
      <c r="B20" s="16">
        <v>612.5</v>
      </c>
      <c r="C20" s="17">
        <v>42651</v>
      </c>
      <c r="D20" s="17">
        <v>42640</v>
      </c>
      <c r="E20" s="17"/>
      <c r="F20" s="17"/>
      <c r="G20" s="1">
        <f t="shared" si="0"/>
        <v>-11</v>
      </c>
      <c r="H20" s="16">
        <f t="shared" si="1"/>
        <v>-6737.5</v>
      </c>
    </row>
    <row r="21" spans="1:8" ht="15">
      <c r="A21" s="28" t="s">
        <v>124</v>
      </c>
      <c r="B21" s="16">
        <v>270</v>
      </c>
      <c r="C21" s="17">
        <v>42657</v>
      </c>
      <c r="D21" s="17">
        <v>42640</v>
      </c>
      <c r="E21" s="17"/>
      <c r="F21" s="17"/>
      <c r="G21" s="1">
        <f t="shared" si="0"/>
        <v>-17</v>
      </c>
      <c r="H21" s="16">
        <f t="shared" si="1"/>
        <v>-4590</v>
      </c>
    </row>
    <row r="22" spans="1:8" ht="15">
      <c r="A22" s="28" t="s">
        <v>125</v>
      </c>
      <c r="B22" s="16">
        <v>210.29</v>
      </c>
      <c r="C22" s="17">
        <v>42657</v>
      </c>
      <c r="D22" s="17">
        <v>42640</v>
      </c>
      <c r="E22" s="17"/>
      <c r="F22" s="17"/>
      <c r="G22" s="1">
        <f t="shared" si="0"/>
        <v>-17</v>
      </c>
      <c r="H22" s="16">
        <f t="shared" si="1"/>
        <v>-3574.93</v>
      </c>
    </row>
    <row r="23" spans="1:8" ht="15">
      <c r="A23" s="28" t="s">
        <v>126</v>
      </c>
      <c r="B23" s="16">
        <v>1099.8</v>
      </c>
      <c r="C23" s="17">
        <v>42657</v>
      </c>
      <c r="D23" s="17">
        <v>42640</v>
      </c>
      <c r="E23" s="17"/>
      <c r="F23" s="17"/>
      <c r="G23" s="1">
        <f t="shared" si="0"/>
        <v>-17</v>
      </c>
      <c r="H23" s="16">
        <f t="shared" si="1"/>
        <v>-18696.6</v>
      </c>
    </row>
    <row r="24" spans="1:8" ht="15">
      <c r="A24" s="28" t="s">
        <v>127</v>
      </c>
      <c r="B24" s="16">
        <v>57.66</v>
      </c>
      <c r="C24" s="17">
        <v>42664</v>
      </c>
      <c r="D24" s="17">
        <v>42640</v>
      </c>
      <c r="E24" s="17"/>
      <c r="F24" s="17"/>
      <c r="G24" s="1">
        <f t="shared" si="0"/>
        <v>-24</v>
      </c>
      <c r="H24" s="16">
        <f t="shared" si="1"/>
        <v>-1383.84</v>
      </c>
    </row>
    <row r="25" spans="1:8" ht="15">
      <c r="A25" s="28" t="s">
        <v>128</v>
      </c>
      <c r="B25" s="16">
        <v>97.9</v>
      </c>
      <c r="C25" s="17">
        <v>42664</v>
      </c>
      <c r="D25" s="17">
        <v>42640</v>
      </c>
      <c r="E25" s="17"/>
      <c r="F25" s="17"/>
      <c r="G25" s="1">
        <f t="shared" si="0"/>
        <v>-24</v>
      </c>
      <c r="H25" s="16">
        <f t="shared" si="1"/>
        <v>-2349.6000000000004</v>
      </c>
    </row>
    <row r="26" spans="1:8" ht="15">
      <c r="A26" s="28" t="s">
        <v>129</v>
      </c>
      <c r="B26" s="16">
        <v>59.49</v>
      </c>
      <c r="C26" s="17">
        <v>42664</v>
      </c>
      <c r="D26" s="17">
        <v>42640</v>
      </c>
      <c r="E26" s="17"/>
      <c r="F26" s="17"/>
      <c r="G26" s="1">
        <f t="shared" si="0"/>
        <v>-24</v>
      </c>
      <c r="H26" s="16">
        <f t="shared" si="1"/>
        <v>-1427.76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13643.650000000001</v>
      </c>
      <c r="C1">
        <f>COUNTA(A4:A203)</f>
        <v>33</v>
      </c>
      <c r="G1" s="20">
        <f>IF(B1&lt;&gt;0,H1/B1,0)</f>
        <v>-26.333921641203048</v>
      </c>
      <c r="H1" s="19">
        <f>SUM(H4:H195)</f>
        <v>-359290.81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130</v>
      </c>
      <c r="B4" s="16">
        <v>80</v>
      </c>
      <c r="C4" s="17">
        <v>42684</v>
      </c>
      <c r="D4" s="17">
        <v>42654</v>
      </c>
      <c r="E4" s="17"/>
      <c r="F4" s="17"/>
      <c r="G4" s="1">
        <f>D4-C4-(F4-E4)</f>
        <v>-30</v>
      </c>
      <c r="H4" s="16">
        <f>B4*G4</f>
        <v>-2400</v>
      </c>
    </row>
    <row r="5" spans="1:8" ht="15">
      <c r="A5" s="28" t="s">
        <v>131</v>
      </c>
      <c r="B5" s="16">
        <v>731.48</v>
      </c>
      <c r="C5" s="17">
        <v>42686</v>
      </c>
      <c r="D5" s="17">
        <v>42684</v>
      </c>
      <c r="E5" s="17"/>
      <c r="F5" s="17"/>
      <c r="G5" s="1">
        <f aca="true" t="shared" si="0" ref="G5:G68">D5-C5-(F5-E5)</f>
        <v>-2</v>
      </c>
      <c r="H5" s="16">
        <f aca="true" t="shared" si="1" ref="H5:H68">B5*G5</f>
        <v>-1462.96</v>
      </c>
    </row>
    <row r="6" spans="1:8" ht="15">
      <c r="A6" s="28" t="s">
        <v>132</v>
      </c>
      <c r="B6" s="16">
        <v>186.54</v>
      </c>
      <c r="C6" s="17">
        <v>42699</v>
      </c>
      <c r="D6" s="17">
        <v>42684</v>
      </c>
      <c r="E6" s="17"/>
      <c r="F6" s="17"/>
      <c r="G6" s="1">
        <f t="shared" si="0"/>
        <v>-15</v>
      </c>
      <c r="H6" s="16">
        <f t="shared" si="1"/>
        <v>-2798.1</v>
      </c>
    </row>
    <row r="7" spans="1:8" ht="15">
      <c r="A7" s="28" t="s">
        <v>133</v>
      </c>
      <c r="B7" s="16">
        <v>152.1</v>
      </c>
      <c r="C7" s="17">
        <v>42699</v>
      </c>
      <c r="D7" s="17">
        <v>42684</v>
      </c>
      <c r="E7" s="17"/>
      <c r="F7" s="17"/>
      <c r="G7" s="1">
        <f t="shared" si="0"/>
        <v>-15</v>
      </c>
      <c r="H7" s="16">
        <f t="shared" si="1"/>
        <v>-2281.5</v>
      </c>
    </row>
    <row r="8" spans="1:8" ht="15">
      <c r="A8" s="28" t="s">
        <v>134</v>
      </c>
      <c r="B8" s="16">
        <v>237.9</v>
      </c>
      <c r="C8" s="17">
        <v>42699</v>
      </c>
      <c r="D8" s="17">
        <v>42684</v>
      </c>
      <c r="E8" s="17"/>
      <c r="F8" s="17"/>
      <c r="G8" s="1">
        <f t="shared" si="0"/>
        <v>-15</v>
      </c>
      <c r="H8" s="16">
        <f t="shared" si="1"/>
        <v>-3568.5</v>
      </c>
    </row>
    <row r="9" spans="1:8" ht="15">
      <c r="A9" s="28" t="s">
        <v>135</v>
      </c>
      <c r="B9" s="16">
        <v>89.7</v>
      </c>
      <c r="C9" s="17">
        <v>42708</v>
      </c>
      <c r="D9" s="17">
        <v>42684</v>
      </c>
      <c r="E9" s="17"/>
      <c r="F9" s="17"/>
      <c r="G9" s="1">
        <f t="shared" si="0"/>
        <v>-24</v>
      </c>
      <c r="H9" s="16">
        <f t="shared" si="1"/>
        <v>-2152.8</v>
      </c>
    </row>
    <row r="10" spans="1:8" ht="15">
      <c r="A10" s="28" t="s">
        <v>136</v>
      </c>
      <c r="B10" s="16">
        <v>252.72</v>
      </c>
      <c r="C10" s="17">
        <v>42712</v>
      </c>
      <c r="D10" s="17">
        <v>42684</v>
      </c>
      <c r="E10" s="17"/>
      <c r="F10" s="17"/>
      <c r="G10" s="1">
        <f t="shared" si="0"/>
        <v>-28</v>
      </c>
      <c r="H10" s="16">
        <f t="shared" si="1"/>
        <v>-7076.16</v>
      </c>
    </row>
    <row r="11" spans="1:8" ht="15">
      <c r="A11" s="28" t="s">
        <v>137</v>
      </c>
      <c r="B11" s="16">
        <v>148.2</v>
      </c>
      <c r="C11" s="17">
        <v>42712</v>
      </c>
      <c r="D11" s="17">
        <v>42684</v>
      </c>
      <c r="E11" s="17"/>
      <c r="F11" s="17"/>
      <c r="G11" s="1">
        <f t="shared" si="0"/>
        <v>-28</v>
      </c>
      <c r="H11" s="16">
        <f t="shared" si="1"/>
        <v>-4149.599999999999</v>
      </c>
    </row>
    <row r="12" spans="1:8" ht="15">
      <c r="A12" s="28" t="s">
        <v>138</v>
      </c>
      <c r="B12" s="16">
        <v>152.01</v>
      </c>
      <c r="C12" s="17">
        <v>42712</v>
      </c>
      <c r="D12" s="17">
        <v>42684</v>
      </c>
      <c r="E12" s="17"/>
      <c r="F12" s="17"/>
      <c r="G12" s="1">
        <f t="shared" si="0"/>
        <v>-28</v>
      </c>
      <c r="H12" s="16">
        <f t="shared" si="1"/>
        <v>-4256.28</v>
      </c>
    </row>
    <row r="13" spans="1:8" ht="15">
      <c r="A13" s="28" t="s">
        <v>139</v>
      </c>
      <c r="B13" s="16">
        <v>333.92</v>
      </c>
      <c r="C13" s="17">
        <v>42712</v>
      </c>
      <c r="D13" s="17">
        <v>42684</v>
      </c>
      <c r="E13" s="17"/>
      <c r="F13" s="17"/>
      <c r="G13" s="1">
        <f t="shared" si="0"/>
        <v>-28</v>
      </c>
      <c r="H13" s="16">
        <f t="shared" si="1"/>
        <v>-9349.76</v>
      </c>
    </row>
    <row r="14" spans="1:8" ht="15">
      <c r="A14" s="28" t="s">
        <v>140</v>
      </c>
      <c r="B14" s="16">
        <v>88.23</v>
      </c>
      <c r="C14" s="17">
        <v>42712</v>
      </c>
      <c r="D14" s="17">
        <v>42684</v>
      </c>
      <c r="E14" s="17"/>
      <c r="F14" s="17"/>
      <c r="G14" s="1">
        <f t="shared" si="0"/>
        <v>-28</v>
      </c>
      <c r="H14" s="16">
        <f t="shared" si="1"/>
        <v>-2470.44</v>
      </c>
    </row>
    <row r="15" spans="1:8" ht="15">
      <c r="A15" s="28" t="s">
        <v>141</v>
      </c>
      <c r="B15" s="16">
        <v>89.06</v>
      </c>
      <c r="C15" s="17">
        <v>42714</v>
      </c>
      <c r="D15" s="17">
        <v>42684</v>
      </c>
      <c r="E15" s="17"/>
      <c r="F15" s="17"/>
      <c r="G15" s="1">
        <f t="shared" si="0"/>
        <v>-30</v>
      </c>
      <c r="H15" s="16">
        <f t="shared" si="1"/>
        <v>-2671.8</v>
      </c>
    </row>
    <row r="16" spans="1:8" ht="15">
      <c r="A16" s="28" t="s">
        <v>142</v>
      </c>
      <c r="B16" s="16">
        <v>184</v>
      </c>
      <c r="C16" s="17">
        <v>42714</v>
      </c>
      <c r="D16" s="17">
        <v>42684</v>
      </c>
      <c r="E16" s="17"/>
      <c r="F16" s="17"/>
      <c r="G16" s="1">
        <f t="shared" si="0"/>
        <v>-30</v>
      </c>
      <c r="H16" s="16">
        <f t="shared" si="1"/>
        <v>-5520</v>
      </c>
    </row>
    <row r="17" spans="1:8" ht="15">
      <c r="A17" s="28" t="s">
        <v>143</v>
      </c>
      <c r="B17" s="16">
        <v>138.06</v>
      </c>
      <c r="C17" s="17">
        <v>42719</v>
      </c>
      <c r="D17" s="17">
        <v>42690</v>
      </c>
      <c r="E17" s="17"/>
      <c r="F17" s="17"/>
      <c r="G17" s="1">
        <f t="shared" si="0"/>
        <v>-29</v>
      </c>
      <c r="H17" s="16">
        <f t="shared" si="1"/>
        <v>-4003.7400000000002</v>
      </c>
    </row>
    <row r="18" spans="1:8" ht="15">
      <c r="A18" s="28" t="s">
        <v>131</v>
      </c>
      <c r="B18" s="16">
        <v>206.29</v>
      </c>
      <c r="C18" s="17">
        <v>42686</v>
      </c>
      <c r="D18" s="17">
        <v>42695</v>
      </c>
      <c r="E18" s="17"/>
      <c r="F18" s="17"/>
      <c r="G18" s="1">
        <f t="shared" si="0"/>
        <v>9</v>
      </c>
      <c r="H18" s="16">
        <f t="shared" si="1"/>
        <v>1856.61</v>
      </c>
    </row>
    <row r="19" spans="1:8" ht="15">
      <c r="A19" s="28" t="s">
        <v>132</v>
      </c>
      <c r="B19" s="16">
        <v>52.62</v>
      </c>
      <c r="C19" s="17">
        <v>42699</v>
      </c>
      <c r="D19" s="17">
        <v>42695</v>
      </c>
      <c r="E19" s="17"/>
      <c r="F19" s="17"/>
      <c r="G19" s="1">
        <f t="shared" si="0"/>
        <v>-4</v>
      </c>
      <c r="H19" s="16">
        <f t="shared" si="1"/>
        <v>-210.48</v>
      </c>
    </row>
    <row r="20" spans="1:8" ht="15">
      <c r="A20" s="28" t="s">
        <v>133</v>
      </c>
      <c r="B20" s="16">
        <v>42.9</v>
      </c>
      <c r="C20" s="17">
        <v>42699</v>
      </c>
      <c r="D20" s="17">
        <v>42695</v>
      </c>
      <c r="E20" s="17"/>
      <c r="F20" s="17"/>
      <c r="G20" s="1">
        <f t="shared" si="0"/>
        <v>-4</v>
      </c>
      <c r="H20" s="16">
        <f t="shared" si="1"/>
        <v>-171.6</v>
      </c>
    </row>
    <row r="21" spans="1:8" ht="15">
      <c r="A21" s="28" t="s">
        <v>134</v>
      </c>
      <c r="B21" s="16">
        <v>67.1</v>
      </c>
      <c r="C21" s="17">
        <v>42699</v>
      </c>
      <c r="D21" s="17">
        <v>42695</v>
      </c>
      <c r="E21" s="17"/>
      <c r="F21" s="17"/>
      <c r="G21" s="1">
        <f t="shared" si="0"/>
        <v>-4</v>
      </c>
      <c r="H21" s="16">
        <f t="shared" si="1"/>
        <v>-268.4</v>
      </c>
    </row>
    <row r="22" spans="1:8" ht="15">
      <c r="A22" s="28" t="s">
        <v>135</v>
      </c>
      <c r="B22" s="16">
        <v>25.3</v>
      </c>
      <c r="C22" s="17">
        <v>42708</v>
      </c>
      <c r="D22" s="17">
        <v>42695</v>
      </c>
      <c r="E22" s="17"/>
      <c r="F22" s="17"/>
      <c r="G22" s="1">
        <f t="shared" si="0"/>
        <v>-13</v>
      </c>
      <c r="H22" s="16">
        <f t="shared" si="1"/>
        <v>-328.90000000000003</v>
      </c>
    </row>
    <row r="23" spans="1:8" ht="15">
      <c r="A23" s="28" t="s">
        <v>136</v>
      </c>
      <c r="B23" s="16">
        <v>71.28</v>
      </c>
      <c r="C23" s="17">
        <v>42712</v>
      </c>
      <c r="D23" s="17">
        <v>42695</v>
      </c>
      <c r="E23" s="17"/>
      <c r="F23" s="17"/>
      <c r="G23" s="1">
        <f t="shared" si="0"/>
        <v>-17</v>
      </c>
      <c r="H23" s="16">
        <f t="shared" si="1"/>
        <v>-1211.76</v>
      </c>
    </row>
    <row r="24" spans="1:8" ht="15">
      <c r="A24" s="28" t="s">
        <v>137</v>
      </c>
      <c r="B24" s="16">
        <v>41.8</v>
      </c>
      <c r="C24" s="17">
        <v>42712</v>
      </c>
      <c r="D24" s="17">
        <v>42695</v>
      </c>
      <c r="E24" s="17"/>
      <c r="F24" s="17"/>
      <c r="G24" s="1">
        <f t="shared" si="0"/>
        <v>-17</v>
      </c>
      <c r="H24" s="16">
        <f t="shared" si="1"/>
        <v>-710.5999999999999</v>
      </c>
    </row>
    <row r="25" spans="1:8" ht="15">
      <c r="A25" s="28" t="s">
        <v>138</v>
      </c>
      <c r="B25" s="16">
        <v>42.88</v>
      </c>
      <c r="C25" s="17">
        <v>42712</v>
      </c>
      <c r="D25" s="17">
        <v>42695</v>
      </c>
      <c r="E25" s="17"/>
      <c r="F25" s="17"/>
      <c r="G25" s="1">
        <f t="shared" si="0"/>
        <v>-17</v>
      </c>
      <c r="H25" s="16">
        <f t="shared" si="1"/>
        <v>-728.96</v>
      </c>
    </row>
    <row r="26" spans="1:8" ht="15">
      <c r="A26" s="28" t="s">
        <v>139</v>
      </c>
      <c r="B26" s="16">
        <v>94.18</v>
      </c>
      <c r="C26" s="17">
        <v>42712</v>
      </c>
      <c r="D26" s="17">
        <v>42695</v>
      </c>
      <c r="E26" s="17"/>
      <c r="F26" s="17"/>
      <c r="G26" s="1">
        <f t="shared" si="0"/>
        <v>-17</v>
      </c>
      <c r="H26" s="16">
        <f t="shared" si="1"/>
        <v>-1601.0600000000002</v>
      </c>
    </row>
    <row r="27" spans="1:8" ht="15">
      <c r="A27" s="28" t="s">
        <v>140</v>
      </c>
      <c r="B27" s="16">
        <v>24.88</v>
      </c>
      <c r="C27" s="17">
        <v>42712</v>
      </c>
      <c r="D27" s="17">
        <v>42695</v>
      </c>
      <c r="E27" s="17"/>
      <c r="F27" s="17"/>
      <c r="G27" s="1">
        <f t="shared" si="0"/>
        <v>-17</v>
      </c>
      <c r="H27" s="16">
        <f t="shared" si="1"/>
        <v>-422.96</v>
      </c>
    </row>
    <row r="28" spans="1:8" ht="15">
      <c r="A28" s="28" t="s">
        <v>141</v>
      </c>
      <c r="B28" s="16">
        <v>25.12</v>
      </c>
      <c r="C28" s="17">
        <v>42714</v>
      </c>
      <c r="D28" s="17">
        <v>42695</v>
      </c>
      <c r="E28" s="17"/>
      <c r="F28" s="17"/>
      <c r="G28" s="1">
        <f t="shared" si="0"/>
        <v>-19</v>
      </c>
      <c r="H28" s="16">
        <f t="shared" si="1"/>
        <v>-477.28000000000003</v>
      </c>
    </row>
    <row r="29" spans="1:8" ht="15">
      <c r="A29" s="28" t="s">
        <v>143</v>
      </c>
      <c r="B29" s="16">
        <v>38.94</v>
      </c>
      <c r="C29" s="17">
        <v>42719</v>
      </c>
      <c r="D29" s="17">
        <v>42695</v>
      </c>
      <c r="E29" s="17"/>
      <c r="F29" s="17"/>
      <c r="G29" s="1">
        <f t="shared" si="0"/>
        <v>-24</v>
      </c>
      <c r="H29" s="16">
        <f t="shared" si="1"/>
        <v>-934.56</v>
      </c>
    </row>
    <row r="30" spans="1:8" ht="15">
      <c r="A30" s="28" t="s">
        <v>144</v>
      </c>
      <c r="B30" s="16">
        <v>103.87</v>
      </c>
      <c r="C30" s="17">
        <v>42725</v>
      </c>
      <c r="D30" s="17">
        <v>42697</v>
      </c>
      <c r="E30" s="17"/>
      <c r="F30" s="17"/>
      <c r="G30" s="1">
        <f t="shared" si="0"/>
        <v>-28</v>
      </c>
      <c r="H30" s="16">
        <f t="shared" si="1"/>
        <v>-2908.36</v>
      </c>
    </row>
    <row r="31" spans="1:8" ht="15">
      <c r="A31" s="28" t="s">
        <v>145</v>
      </c>
      <c r="B31" s="16">
        <v>57.66</v>
      </c>
      <c r="C31" s="17">
        <v>42725</v>
      </c>
      <c r="D31" s="17">
        <v>42697</v>
      </c>
      <c r="E31" s="17"/>
      <c r="F31" s="17"/>
      <c r="G31" s="1">
        <f t="shared" si="0"/>
        <v>-28</v>
      </c>
      <c r="H31" s="16">
        <f t="shared" si="1"/>
        <v>-1614.48</v>
      </c>
    </row>
    <row r="32" spans="1:8" ht="15">
      <c r="A32" s="28" t="s">
        <v>146</v>
      </c>
      <c r="B32" s="16">
        <v>60.46</v>
      </c>
      <c r="C32" s="17">
        <v>42725</v>
      </c>
      <c r="D32" s="17">
        <v>42697</v>
      </c>
      <c r="E32" s="17"/>
      <c r="F32" s="17"/>
      <c r="G32" s="1">
        <f t="shared" si="0"/>
        <v>-28</v>
      </c>
      <c r="H32" s="16">
        <f t="shared" si="1"/>
        <v>-1692.88</v>
      </c>
    </row>
    <row r="33" spans="1:8" ht="15">
      <c r="A33" s="28" t="s">
        <v>147</v>
      </c>
      <c r="B33" s="16">
        <v>591.45</v>
      </c>
      <c r="C33" s="17">
        <v>42727</v>
      </c>
      <c r="D33" s="17">
        <v>42697</v>
      </c>
      <c r="E33" s="17"/>
      <c r="F33" s="17"/>
      <c r="G33" s="1">
        <f t="shared" si="0"/>
        <v>-30</v>
      </c>
      <c r="H33" s="16">
        <f t="shared" si="1"/>
        <v>-17743.5</v>
      </c>
    </row>
    <row r="34" spans="1:8" ht="15">
      <c r="A34" s="28" t="s">
        <v>148</v>
      </c>
      <c r="B34" s="16">
        <v>8763</v>
      </c>
      <c r="C34" s="17">
        <v>42727</v>
      </c>
      <c r="D34" s="17">
        <v>42697</v>
      </c>
      <c r="E34" s="17"/>
      <c r="F34" s="17"/>
      <c r="G34" s="1">
        <f t="shared" si="0"/>
        <v>-30</v>
      </c>
      <c r="H34" s="16">
        <f t="shared" si="1"/>
        <v>-262890</v>
      </c>
    </row>
    <row r="35" spans="1:8" ht="15">
      <c r="A35" s="28" t="s">
        <v>149</v>
      </c>
      <c r="B35" s="16">
        <v>330</v>
      </c>
      <c r="C35" s="17">
        <v>42728</v>
      </c>
      <c r="D35" s="17">
        <v>42699</v>
      </c>
      <c r="E35" s="17"/>
      <c r="F35" s="17"/>
      <c r="G35" s="1">
        <f t="shared" si="0"/>
        <v>-29</v>
      </c>
      <c r="H35" s="16">
        <f t="shared" si="1"/>
        <v>-9570</v>
      </c>
    </row>
    <row r="36" spans="1:8" ht="15">
      <c r="A36" s="28" t="s">
        <v>150</v>
      </c>
      <c r="B36" s="16">
        <v>140</v>
      </c>
      <c r="C36" s="17">
        <v>42734</v>
      </c>
      <c r="D36" s="17">
        <v>42709</v>
      </c>
      <c r="E36" s="17"/>
      <c r="F36" s="17"/>
      <c r="G36" s="1">
        <f t="shared" si="0"/>
        <v>-25</v>
      </c>
      <c r="H36" s="16">
        <f t="shared" si="1"/>
        <v>-3500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2017-01-13T16:00:52Z</dcterms:modified>
  <cp:category/>
  <cp:version/>
  <cp:contentType/>
  <cp:contentStatus/>
</cp:coreProperties>
</file>